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xr:revisionPtr revIDLastSave="0" documentId="13_ncr:801_{D89B8540-3072-4120-B119-16CF586FD1A9}" xr6:coauthVersionLast="43" xr6:coauthVersionMax="43" xr10:uidLastSave="{00000000-0000-0000-0000-000000000000}"/>
  <bookViews>
    <workbookView visibility="hidden" xWindow="5055" yWindow="3390" windowWidth="15375" windowHeight="7875" activeTab="1" xr2:uid="{1866FEE5-6403-4799-9542-8E49D2855971}"/>
  </bookViews>
  <sheets>
    <sheet name="semillas en heces" sheetId="1" r:id="rId1"/>
    <sheet name="GRAFICA PASTEL" sheetId="5" r:id="rId2"/>
    <sheet name="semillas germinadas" sheetId="2" r:id="rId3"/>
    <sheet name="Raovhabitatbioticas" sheetId="3" r:id="rId4"/>
    <sheet name="aovhabitatabioticas" sheetId="4" r:id="rId5"/>
  </sheets>
  <calcPr calcId="191029"/>
  <oleSize ref="B1:S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<sst xmlns="http://schemas.openxmlformats.org/spreadsheetml/2006/main" count="77" uniqueCount="34">
  <si>
    <t>muestra</t>
  </si>
  <si>
    <t>semillas</t>
  </si>
  <si>
    <t>Malvacea</t>
  </si>
  <si>
    <t>W. robusta</t>
  </si>
  <si>
    <t>S. uresana</t>
  </si>
  <si>
    <t>Z. amole</t>
  </si>
  <si>
    <t>Otros</t>
  </si>
  <si>
    <t>reptil</t>
  </si>
  <si>
    <t>chapulin</t>
  </si>
  <si>
    <t>pelos tuza</t>
  </si>
  <si>
    <t>pelos, chapulin</t>
  </si>
  <si>
    <t>chapulin, pelos</t>
  </si>
  <si>
    <t>pelos</t>
  </si>
  <si>
    <t>Altura 1</t>
  </si>
  <si>
    <t>Altura 2</t>
  </si>
  <si>
    <t>Semillas germinadas heces</t>
  </si>
  <si>
    <t>Semillas germinadas árbol</t>
  </si>
  <si>
    <t>Cubierto</t>
  </si>
  <si>
    <t>Expuesto</t>
  </si>
  <si>
    <t>Semiexp</t>
  </si>
  <si>
    <t>Df Sum Sq Mean Sq F value Pr(&gt;F)</t>
  </si>
  <si>
    <t>habitat      2  70180   35090   0.343  0.723</t>
  </si>
  <si>
    <t xml:space="preserve">Residuals    6 613617  102269    </t>
  </si>
  <si>
    <t xml:space="preserve">cubierto     expuesto semiexpuesto </t>
  </si>
  <si>
    <t xml:space="preserve">   259.83333    240.20000     63.46667</t>
  </si>
  <si>
    <t>Medias</t>
  </si>
  <si>
    <t xml:space="preserve"> Df Sum Sq Mean Sq F value Pr(&gt;F)</t>
  </si>
  <si>
    <t xml:space="preserve">Residuals    6 613617  102269 </t>
  </si>
  <si>
    <t xml:space="preserve">    573.4000     582.9333     573.0667 </t>
  </si>
  <si>
    <t>Seed content in canid scats in the Barajitas Canyon in late autumn N = 38</t>
  </si>
  <si>
    <t xml:space="preserve">Colubrina californica </t>
  </si>
  <si>
    <t xml:space="preserve">Washingtonia robusta </t>
  </si>
  <si>
    <t>Sabal uresana</t>
  </si>
  <si>
    <t>Ziziphus amole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</si>
</sst>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000000"/>
      <name val="Lucida Console"/>
      <family val="3"/>
    </font>
    <font>
      <i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1" fontId="0" fillId="0" borderId="0" xfId="0" applyNumberFormat="1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1" fontId="0" fillId="5" borderId="0" xfId="0" applyNumberFormat="1" applyFill="1"/>
    <xf numFmtId="0" fontId="2" fillId="0" borderId="0" xfId="0" applyFont="1" applyAlignment="1">
      <alignment vertical="center"/>
    </xf>
    <xf numFmtId="0" fontId="0" fillId="2" borderId="0" xfId="0" applyFill="1" applyAlignment="1">
      <alignment horizontal="center"/>
    </xf>
    <xf numFmtId="2" fontId="0" fillId="0" borderId="0" xfId="0" applyNumberFormat="1"/>
    <xf numFmtId="0" fontId="3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semillas en</a:t>
            </a:r>
            <a:r>
              <a:rPr lang="es-MX" baseline="0"/>
              <a:t> excretas</a:t>
            </a:r>
            <a:endParaRPr lang="es-MX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'semillas en heces'!$B$2</c:f>
              <c:strCache>
                <c:ptCount val="1"/>
                <c:pt idx="0">
                  <c:v>Malvacea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'semillas en heces'!$B$3:$B$46</c:f>
              <c:numCache>
                <c:formatCode>General</c:formatCode>
                <c:ptCount val="44"/>
                <c:pt idx="0">
                  <c:v>179</c:v>
                </c:pt>
                <c:pt idx="1">
                  <c:v>43</c:v>
                </c:pt>
                <c:pt idx="4">
                  <c:v>17</c:v>
                </c:pt>
                <c:pt idx="6">
                  <c:v>8</c:v>
                </c:pt>
                <c:pt idx="7">
                  <c:v>76</c:v>
                </c:pt>
                <c:pt idx="9">
                  <c:v>238</c:v>
                </c:pt>
                <c:pt idx="10">
                  <c:v>45</c:v>
                </c:pt>
                <c:pt idx="11">
                  <c:v>53</c:v>
                </c:pt>
                <c:pt idx="16">
                  <c:v>35</c:v>
                </c:pt>
                <c:pt idx="34">
                  <c:v>51</c:v>
                </c:pt>
                <c:pt idx="41">
                  <c:v>105</c:v>
                </c:pt>
                <c:pt idx="42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CA-486E-B8CB-42DEFD4FE530}"/>
            </c:ext>
          </c:extLst>
        </c:ser>
        <c:ser>
          <c:idx val="1"/>
          <c:order val="1"/>
          <c:tx>
            <c:strRef>
              <c:f>'semillas en heces'!$C$2</c:f>
              <c:strCache>
                <c:ptCount val="1"/>
                <c:pt idx="0">
                  <c:v>W. robusta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'semillas en heces'!$C$3:$C$46</c:f>
              <c:numCache>
                <c:formatCode>General</c:formatCode>
                <c:ptCount val="44"/>
                <c:pt idx="14">
                  <c:v>24</c:v>
                </c:pt>
                <c:pt idx="15">
                  <c:v>171</c:v>
                </c:pt>
                <c:pt idx="16">
                  <c:v>313</c:v>
                </c:pt>
                <c:pt idx="17">
                  <c:v>112</c:v>
                </c:pt>
                <c:pt idx="18">
                  <c:v>73</c:v>
                </c:pt>
                <c:pt idx="25">
                  <c:v>53</c:v>
                </c:pt>
                <c:pt idx="28">
                  <c:v>185</c:v>
                </c:pt>
                <c:pt idx="29">
                  <c:v>28</c:v>
                </c:pt>
                <c:pt idx="32">
                  <c:v>184</c:v>
                </c:pt>
                <c:pt idx="33">
                  <c:v>250</c:v>
                </c:pt>
                <c:pt idx="36">
                  <c:v>43</c:v>
                </c:pt>
                <c:pt idx="39">
                  <c:v>55</c:v>
                </c:pt>
                <c:pt idx="40">
                  <c:v>25</c:v>
                </c:pt>
                <c:pt idx="41">
                  <c:v>27</c:v>
                </c:pt>
                <c:pt idx="4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CA-486E-B8CB-42DEFD4FE530}"/>
            </c:ext>
          </c:extLst>
        </c:ser>
        <c:ser>
          <c:idx val="2"/>
          <c:order val="2"/>
          <c:tx>
            <c:strRef>
              <c:f>'semillas en heces'!$D$2</c:f>
              <c:strCache>
                <c:ptCount val="1"/>
                <c:pt idx="0">
                  <c:v>S. uresana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'semillas en heces'!$D$3:$D$46</c:f>
              <c:numCache>
                <c:formatCode>General</c:formatCode>
                <c:ptCount val="44"/>
                <c:pt idx="2">
                  <c:v>19</c:v>
                </c:pt>
                <c:pt idx="3">
                  <c:v>9</c:v>
                </c:pt>
                <c:pt idx="4">
                  <c:v>3</c:v>
                </c:pt>
                <c:pt idx="12">
                  <c:v>17</c:v>
                </c:pt>
                <c:pt idx="13">
                  <c:v>1</c:v>
                </c:pt>
                <c:pt idx="14">
                  <c:v>17</c:v>
                </c:pt>
                <c:pt idx="20">
                  <c:v>25</c:v>
                </c:pt>
                <c:pt idx="43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CA-486E-B8CB-42DEFD4FE530}"/>
            </c:ext>
          </c:extLst>
        </c:ser>
        <c:ser>
          <c:idx val="3"/>
          <c:order val="3"/>
          <c:tx>
            <c:strRef>
              <c:f>'semillas en heces'!$E$2</c:f>
              <c:strCache>
                <c:ptCount val="1"/>
                <c:pt idx="0">
                  <c:v>Z. amole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'semillas en heces'!$E$3:$E$46</c:f>
              <c:numCache>
                <c:formatCode>General</c:formatCode>
                <c:ptCount val="44"/>
                <c:pt idx="1">
                  <c:v>2</c:v>
                </c:pt>
                <c:pt idx="2">
                  <c:v>4</c:v>
                </c:pt>
                <c:pt idx="4">
                  <c:v>2</c:v>
                </c:pt>
                <c:pt idx="6">
                  <c:v>17</c:v>
                </c:pt>
                <c:pt idx="9">
                  <c:v>31</c:v>
                </c:pt>
                <c:pt idx="11">
                  <c:v>7</c:v>
                </c:pt>
                <c:pt idx="19">
                  <c:v>28</c:v>
                </c:pt>
                <c:pt idx="20">
                  <c:v>35</c:v>
                </c:pt>
                <c:pt idx="27">
                  <c:v>16</c:v>
                </c:pt>
                <c:pt idx="32">
                  <c:v>1</c:v>
                </c:pt>
                <c:pt idx="33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CA-486E-B8CB-42DEFD4FE530}"/>
            </c:ext>
          </c:extLst>
        </c:ser>
        <c:ser>
          <c:idx val="4"/>
          <c:order val="4"/>
          <c:tx>
            <c:strRef>
              <c:f>'semillas en heces'!$F$2</c:f>
              <c:strCache>
                <c:ptCount val="1"/>
                <c:pt idx="0">
                  <c:v>Otros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'semillas en heces'!$F$3:$F$46</c:f>
              <c:numCache>
                <c:formatCode>General</c:formatCode>
                <c:ptCount val="44"/>
                <c:pt idx="1">
                  <c:v>0</c:v>
                </c:pt>
                <c:pt idx="2">
                  <c:v>0</c:v>
                </c:pt>
                <c:pt idx="5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1">
                  <c:v>0</c:v>
                </c:pt>
                <c:pt idx="18">
                  <c:v>0</c:v>
                </c:pt>
                <c:pt idx="21">
                  <c:v>0</c:v>
                </c:pt>
                <c:pt idx="25">
                  <c:v>0</c:v>
                </c:pt>
                <c:pt idx="27">
                  <c:v>0</c:v>
                </c:pt>
                <c:pt idx="28">
                  <c:v>0</c:v>
                </c:pt>
                <c:pt idx="34">
                  <c:v>0</c:v>
                </c:pt>
                <c:pt idx="35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ECA-486E-B8CB-42DEFD4FE5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33414576"/>
        <c:axId val="2123260336"/>
      </c:barChart>
      <c:catAx>
        <c:axId val="2033414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123260336"/>
        <c:crosses val="autoZero"/>
        <c:auto val="1"/>
        <c:lblAlgn val="ctr"/>
        <c:lblOffset val="100"/>
        <c:noMultiLvlLbl val="0"/>
      </c:catAx>
      <c:valAx>
        <c:axId val="2123260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033414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'GRAFICA PASTEL'!$I$7:$I$10</c:f>
              <c:strCache>
                <c:ptCount val="4"/>
                <c:pt idx="0">
                  <c:v>Colubrina californica </c:v>
                </c:pt>
                <c:pt idx="1">
                  <c:v>Washingtonia robusta </c:v>
                </c:pt>
                <c:pt idx="2">
                  <c:v>Sabal uresana</c:v>
                </c:pt>
                <c:pt idx="3">
                  <c:v>Ziziphus amole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3">
                      <a:shade val="58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hade val="58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shade val="58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0F-4F8C-8E9E-54089BEFFC8C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3">
                      <a:shade val="86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hade val="86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shade val="86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7E5-4957-9E58-4169D2D38619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tint val="86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tint val="86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tint val="86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37E5-4957-9E58-4169D2D38619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3">
                      <a:tint val="58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tint val="58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tint val="58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0F-4F8C-8E9E-54089BEFFC8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'GRAFICA PASTEL'!$I$7:$I$10</c:f>
              <c:strCache>
                <c:ptCount val="4"/>
                <c:pt idx="0">
                  <c:v>Colubrina californica </c:v>
                </c:pt>
                <c:pt idx="1">
                  <c:v>Washingtonia robusta </c:v>
                </c:pt>
                <c:pt idx="2">
                  <c:v>Sabal uresana</c:v>
                </c:pt>
                <c:pt idx="3">
                  <c:v>Ziziphus amole</c:v>
                </c:pt>
              </c:strCache>
            </c:strRef>
          </c:cat>
          <c:val>
            <c:numRef>
              <c:f>'GRAFICA PASTEL'!$H$7:$H$10</c:f>
              <c:numCache>
                <c:formatCode>General</c:formatCode>
                <c:ptCount val="4"/>
                <c:pt idx="0">
                  <c:v>876</c:v>
                </c:pt>
                <c:pt idx="1">
                  <c:v>1551</c:v>
                </c:pt>
                <c:pt idx="2">
                  <c:v>120</c:v>
                </c:pt>
                <c:pt idx="3">
                  <c:v>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E5-4957-9E58-4169D2D38619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1" u="none" strike="noStrike" kern="1200" baseline="0">
              <a:solidFill>
                <a:schemeClr val="tx2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752474</xdr:colOff>
      <xdr:row>0</xdr:row>
      <xdr:rowOff>0</xdr:rowOff>
    </xdr:from>
    <xdr:to>
      <xdr:col>11</xdr:col>
      <xdr:colOff>28575</xdr:colOff>
      <xdr:row>4</xdr:row>
      <xdr:rowOff>9526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EA5AB297-6686-486B-8150-EFF504A65BE6}"/>
            </a:ext>
          </a:extLst>
        </xdr:cNvPr>
        <xdr:cNvSpPr txBox="1"/>
      </xdr:nvSpPr>
      <xdr:spPr>
        <a:xfrm>
          <a:off x="5524499" y="0"/>
          <a:ext cx="3086101" cy="7715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Se determinaron</a:t>
          </a:r>
          <a:r>
            <a:rPr lang="es-MX" sz="1100" baseline="0"/>
            <a:t> perfiles de ácidos biliares para seleccionar muestras correspondientes a zorra gris y coyote de acuerdo a Salame-Mendez et al., 2012</a:t>
          </a:r>
          <a:endParaRPr lang="es-MX" sz="1100"/>
        </a:p>
      </xdr:txBody>
    </xdr:sp>
    <xdr:clientData/>
  </xdr:twoCellAnchor>
  <xdr:twoCellAnchor>
    <xdr:from>
      <xdr:col>10</xdr:col>
      <xdr:colOff>714375</xdr:colOff>
      <xdr:row>15</xdr:row>
      <xdr:rowOff>85725</xdr:rowOff>
    </xdr:from>
    <xdr:to>
      <xdr:col>16</xdr:col>
      <xdr:colOff>714375</xdr:colOff>
      <xdr:row>29</xdr:row>
      <xdr:rowOff>142875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B83B1F70-6F34-4F08-AF60-A73BDA962E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295274</xdr:colOff>
      <xdr:row>6</xdr:row>
      <xdr:rowOff>33337</xdr:rowOff>
    </xdr:from>
    <xdr:to>
      <xdr:col>18</xdr:col>
      <xdr:colOff>361949</xdr:colOff>
      <xdr:row>20</xdr:row>
      <xdr:rowOff>109537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F127985-5CE4-4E55-9996-710E7D37AE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2BE44-26BD-4834-874C-65B1B17A1E46}">
  <dimension ref="A1:O47"/>
  <sheetViews>
    <sheetView topLeftCell="A28" zoomScale="77" zoomScaleNormal="77" workbookViewId="0">
      <selection activeCell="J33" sqref="J33"/>
    </sheetView>
  </sheetViews>
  <sheetFormatPr baseColWidth="10" defaultRowHeight="15" x14ac:dyDescent="0.25"/>
  <cols>
    <col min="6" max="6" width="14.42578125" bestFit="1" customWidth="1"/>
  </cols>
  <sheetData>
    <row r="1" spans="1:15" x14ac:dyDescent="0.25">
      <c r="A1" s="1" t="s">
        <v>0</v>
      </c>
      <c r="B1" s="16" t="s">
        <v>1</v>
      </c>
      <c r="C1" s="16"/>
      <c r="D1" s="16"/>
      <c r="E1" s="16"/>
    </row>
    <row r="2" spans="1:15" x14ac:dyDescent="0.25">
      <c r="B2" t="s">
        <v>2</v>
      </c>
      <c r="C2" s="2" t="s">
        <v>3</v>
      </c>
      <c r="D2" s="2" t="s">
        <v>4</v>
      </c>
      <c r="E2" s="2" t="s">
        <v>5</v>
      </c>
      <c r="F2" t="s">
        <v>6</v>
      </c>
    </row>
    <row r="3" spans="1:15" x14ac:dyDescent="0.25">
      <c r="A3" s="1">
        <v>1</v>
      </c>
      <c r="B3">
        <v>179</v>
      </c>
    </row>
    <row r="4" spans="1:15" x14ac:dyDescent="0.25">
      <c r="A4" s="1">
        <v>2</v>
      </c>
      <c r="B4">
        <v>43</v>
      </c>
      <c r="E4">
        <v>2</v>
      </c>
      <c r="F4" t="s">
        <v>7</v>
      </c>
    </row>
    <row r="5" spans="1:15" x14ac:dyDescent="0.25">
      <c r="A5" s="1">
        <v>3</v>
      </c>
      <c r="D5">
        <v>19</v>
      </c>
      <c r="E5">
        <v>4</v>
      </c>
      <c r="F5" t="s">
        <v>8</v>
      </c>
      <c r="O5">
        <f>38/3</f>
        <v>12.666666666666666</v>
      </c>
    </row>
    <row r="6" spans="1:15" x14ac:dyDescent="0.25">
      <c r="A6" s="1">
        <v>4</v>
      </c>
      <c r="D6">
        <v>9</v>
      </c>
    </row>
    <row r="7" spans="1:15" x14ac:dyDescent="0.25">
      <c r="A7" s="1">
        <v>5</v>
      </c>
      <c r="B7">
        <v>17</v>
      </c>
      <c r="D7">
        <v>3</v>
      </c>
      <c r="E7">
        <v>2</v>
      </c>
      <c r="O7">
        <f>1551/38</f>
        <v>40.815789473684212</v>
      </c>
    </row>
    <row r="8" spans="1:15" x14ac:dyDescent="0.25">
      <c r="A8" s="1">
        <v>6</v>
      </c>
      <c r="F8" t="s">
        <v>8</v>
      </c>
    </row>
    <row r="9" spans="1:15" x14ac:dyDescent="0.25">
      <c r="A9" s="1">
        <v>7</v>
      </c>
      <c r="B9">
        <v>8</v>
      </c>
      <c r="E9">
        <v>17</v>
      </c>
      <c r="O9" s="4">
        <f>8/3</f>
        <v>2.6666666666666665</v>
      </c>
    </row>
    <row r="10" spans="1:15" x14ac:dyDescent="0.25">
      <c r="A10" s="1">
        <v>8</v>
      </c>
      <c r="B10">
        <v>76</v>
      </c>
      <c r="F10" t="s">
        <v>8</v>
      </c>
    </row>
    <row r="11" spans="1:15" x14ac:dyDescent="0.25">
      <c r="A11" s="1">
        <v>9</v>
      </c>
      <c r="F11" t="s">
        <v>8</v>
      </c>
    </row>
    <row r="12" spans="1:15" x14ac:dyDescent="0.25">
      <c r="A12" s="1">
        <v>10</v>
      </c>
      <c r="B12">
        <v>238</v>
      </c>
      <c r="E12">
        <v>31</v>
      </c>
      <c r="F12" t="s">
        <v>9</v>
      </c>
    </row>
    <row r="13" spans="1:15" x14ac:dyDescent="0.25">
      <c r="A13" s="1">
        <v>11</v>
      </c>
      <c r="B13">
        <v>45</v>
      </c>
    </row>
    <row r="14" spans="1:15" x14ac:dyDescent="0.25">
      <c r="A14" s="1">
        <v>12</v>
      </c>
      <c r="B14">
        <v>53</v>
      </c>
      <c r="E14">
        <v>7</v>
      </c>
      <c r="F14" t="s">
        <v>8</v>
      </c>
    </row>
    <row r="15" spans="1:15" x14ac:dyDescent="0.25">
      <c r="A15" s="1">
        <v>13</v>
      </c>
      <c r="D15">
        <v>17</v>
      </c>
    </row>
    <row r="16" spans="1:15" x14ac:dyDescent="0.25">
      <c r="A16" s="1">
        <v>14</v>
      </c>
      <c r="D16">
        <v>1</v>
      </c>
    </row>
    <row r="17" spans="1:11" x14ac:dyDescent="0.25">
      <c r="A17" s="13">
        <v>15</v>
      </c>
      <c r="B17" s="5"/>
      <c r="C17" s="5">
        <v>24</v>
      </c>
      <c r="D17" s="5">
        <v>17</v>
      </c>
      <c r="E17" s="5"/>
      <c r="F17" s="5"/>
    </row>
    <row r="18" spans="1:11" x14ac:dyDescent="0.25">
      <c r="A18" s="13">
        <v>16</v>
      </c>
      <c r="B18" s="5"/>
      <c r="C18" s="5">
        <v>171</v>
      </c>
      <c r="D18" s="5"/>
      <c r="E18" s="5"/>
      <c r="F18" s="5"/>
    </row>
    <row r="19" spans="1:11" x14ac:dyDescent="0.25">
      <c r="A19" s="13">
        <v>17</v>
      </c>
      <c r="B19" s="5">
        <v>35</v>
      </c>
      <c r="C19" s="5">
        <v>313</v>
      </c>
      <c r="D19" s="5"/>
      <c r="E19" s="5"/>
      <c r="F19" s="5"/>
    </row>
    <row r="20" spans="1:11" x14ac:dyDescent="0.25">
      <c r="A20" s="13">
        <v>18</v>
      </c>
      <c r="B20" s="5"/>
      <c r="C20" s="5">
        <v>112</v>
      </c>
      <c r="D20" s="5"/>
      <c r="E20" s="5"/>
      <c r="F20" s="5"/>
    </row>
    <row r="21" spans="1:11" x14ac:dyDescent="0.25">
      <c r="A21" s="13">
        <v>19</v>
      </c>
      <c r="B21" s="5"/>
      <c r="C21" s="5">
        <v>73</v>
      </c>
      <c r="D21" s="5"/>
      <c r="E21" s="5"/>
      <c r="F21" s="5" t="s">
        <v>8</v>
      </c>
      <c r="J21" s="5">
        <v>24</v>
      </c>
      <c r="K21" s="16" t="s">
        <v>17</v>
      </c>
    </row>
    <row r="22" spans="1:11" x14ac:dyDescent="0.25">
      <c r="A22" s="1">
        <v>20</v>
      </c>
      <c r="E22">
        <v>28</v>
      </c>
      <c r="J22" s="5">
        <v>171</v>
      </c>
      <c r="K22" s="16"/>
    </row>
    <row r="23" spans="1:11" x14ac:dyDescent="0.25">
      <c r="A23" s="1">
        <v>21</v>
      </c>
      <c r="D23">
        <v>25</v>
      </c>
      <c r="E23">
        <v>35</v>
      </c>
      <c r="J23" s="5">
        <v>313</v>
      </c>
      <c r="K23" s="16"/>
    </row>
    <row r="24" spans="1:11" x14ac:dyDescent="0.25">
      <c r="A24" s="1">
        <v>22</v>
      </c>
      <c r="F24" t="s">
        <v>10</v>
      </c>
      <c r="J24" s="5">
        <v>112</v>
      </c>
      <c r="K24" s="16"/>
    </row>
    <row r="25" spans="1:11" ht="15.75" thickBot="1" x14ac:dyDescent="0.3">
      <c r="A25" s="1">
        <v>23</v>
      </c>
      <c r="J25" s="5">
        <v>73</v>
      </c>
      <c r="K25" s="16"/>
    </row>
    <row r="26" spans="1:11" ht="15.75" thickBot="1" x14ac:dyDescent="0.3">
      <c r="A26" s="1"/>
      <c r="J26" s="8">
        <f>SUM(J21:J25)</f>
        <v>693</v>
      </c>
      <c r="K26" s="1"/>
    </row>
    <row r="27" spans="1:11" x14ac:dyDescent="0.25">
      <c r="A27" s="1"/>
      <c r="J27" s="5">
        <f>AVERAGE(J21:J25)</f>
        <v>138.6</v>
      </c>
      <c r="K27" s="1"/>
    </row>
    <row r="28" spans="1:11" x14ac:dyDescent="0.25">
      <c r="A28" s="13">
        <v>24</v>
      </c>
      <c r="B28" s="5"/>
      <c r="C28" s="5">
        <v>53</v>
      </c>
      <c r="D28" s="5"/>
      <c r="E28" s="5"/>
      <c r="F28" s="5" t="s">
        <v>11</v>
      </c>
      <c r="J28" s="6">
        <v>53</v>
      </c>
      <c r="K28" s="16" t="s">
        <v>18</v>
      </c>
    </row>
    <row r="29" spans="1:11" x14ac:dyDescent="0.25">
      <c r="A29" s="1">
        <v>25</v>
      </c>
      <c r="J29" s="6">
        <v>185</v>
      </c>
      <c r="K29" s="16"/>
    </row>
    <row r="30" spans="1:11" x14ac:dyDescent="0.25">
      <c r="A30" s="1">
        <v>26</v>
      </c>
      <c r="E30">
        <v>16</v>
      </c>
      <c r="F30" t="s">
        <v>11</v>
      </c>
      <c r="J30" s="6">
        <v>28</v>
      </c>
      <c r="K30" s="16"/>
    </row>
    <row r="31" spans="1:11" x14ac:dyDescent="0.25">
      <c r="A31" s="13">
        <v>27</v>
      </c>
      <c r="B31" s="5"/>
      <c r="C31" s="5">
        <v>185</v>
      </c>
      <c r="D31" s="5"/>
      <c r="E31" s="5"/>
      <c r="F31" s="5" t="s">
        <v>12</v>
      </c>
      <c r="J31" s="6">
        <v>184</v>
      </c>
      <c r="K31" s="16"/>
    </row>
    <row r="32" spans="1:11" ht="15.75" thickBot="1" x14ac:dyDescent="0.3">
      <c r="A32" s="1">
        <v>28</v>
      </c>
      <c r="C32">
        <v>28</v>
      </c>
      <c r="J32" s="6">
        <v>250</v>
      </c>
      <c r="K32" s="16"/>
    </row>
    <row r="33" spans="1:11" ht="15.75" thickBot="1" x14ac:dyDescent="0.3">
      <c r="A33" s="1"/>
      <c r="J33" s="9">
        <f>SUM(J28:J32)</f>
        <v>700</v>
      </c>
      <c r="K33" s="1"/>
    </row>
    <row r="34" spans="1:11" x14ac:dyDescent="0.25">
      <c r="A34" s="1"/>
      <c r="J34" s="6">
        <f>AVERAGE(J28:J32)</f>
        <v>140</v>
      </c>
      <c r="K34" s="1"/>
    </row>
    <row r="35" spans="1:11" x14ac:dyDescent="0.25">
      <c r="A35" s="13">
        <v>29</v>
      </c>
      <c r="B35" s="5"/>
      <c r="C35" s="5">
        <v>184</v>
      </c>
      <c r="D35" s="5"/>
      <c r="E35" s="5">
        <v>1</v>
      </c>
      <c r="F35" s="5"/>
      <c r="J35" s="7">
        <v>43</v>
      </c>
      <c r="K35" s="16" t="s">
        <v>19</v>
      </c>
    </row>
    <row r="36" spans="1:11" x14ac:dyDescent="0.25">
      <c r="A36" s="13">
        <v>30</v>
      </c>
      <c r="B36" s="5"/>
      <c r="C36" s="5">
        <v>250</v>
      </c>
      <c r="D36" s="5"/>
      <c r="E36" s="5">
        <v>34</v>
      </c>
      <c r="F36" s="5"/>
      <c r="J36" s="7">
        <v>55</v>
      </c>
      <c r="K36" s="16"/>
    </row>
    <row r="37" spans="1:11" x14ac:dyDescent="0.25">
      <c r="A37" s="1">
        <v>31</v>
      </c>
      <c r="B37">
        <v>51</v>
      </c>
      <c r="F37" t="s">
        <v>12</v>
      </c>
      <c r="J37" s="7">
        <v>25</v>
      </c>
      <c r="K37" s="16"/>
    </row>
    <row r="38" spans="1:11" x14ac:dyDescent="0.25">
      <c r="A38" s="1">
        <v>32</v>
      </c>
      <c r="F38" t="s">
        <v>10</v>
      </c>
      <c r="J38" s="7">
        <v>27</v>
      </c>
      <c r="K38" s="16"/>
    </row>
    <row r="39" spans="1:11" ht="15.75" thickBot="1" x14ac:dyDescent="0.3">
      <c r="A39" s="1">
        <v>33</v>
      </c>
      <c r="C39">
        <v>43</v>
      </c>
      <c r="J39" s="7">
        <v>8</v>
      </c>
      <c r="K39" s="16"/>
    </row>
    <row r="40" spans="1:11" ht="15.75" thickBot="1" x14ac:dyDescent="0.3">
      <c r="A40" s="1"/>
      <c r="J40" s="10">
        <f>SUM(J35:J39)</f>
        <v>158</v>
      </c>
      <c r="K40" s="1"/>
    </row>
    <row r="41" spans="1:11" x14ac:dyDescent="0.25">
      <c r="A41" s="1"/>
      <c r="J41" s="7">
        <f>AVERAGE(J35:J39)</f>
        <v>31.6</v>
      </c>
      <c r="K41" s="1"/>
    </row>
    <row r="42" spans="1:11" x14ac:dyDescent="0.25">
      <c r="A42" s="13">
        <v>34</v>
      </c>
      <c r="B42" s="5"/>
      <c r="C42" s="5">
        <v>55</v>
      </c>
      <c r="D42" s="5"/>
      <c r="E42" s="5"/>
      <c r="F42" s="5" t="s">
        <v>8</v>
      </c>
    </row>
    <row r="43" spans="1:11" x14ac:dyDescent="0.25">
      <c r="A43" s="13">
        <v>35</v>
      </c>
      <c r="B43" s="5"/>
      <c r="C43" s="5">
        <v>25</v>
      </c>
      <c r="D43" s="5"/>
      <c r="E43" s="5"/>
      <c r="F43" s="5" t="s">
        <v>8</v>
      </c>
    </row>
    <row r="44" spans="1:11" x14ac:dyDescent="0.25">
      <c r="A44" s="13">
        <v>36</v>
      </c>
      <c r="B44" s="5">
        <v>105</v>
      </c>
      <c r="C44" s="5">
        <v>27</v>
      </c>
      <c r="D44" s="5"/>
      <c r="E44" s="5"/>
      <c r="F44" s="5" t="s">
        <v>8</v>
      </c>
      <c r="J44" s="3">
        <v>693</v>
      </c>
    </row>
    <row r="45" spans="1:11" x14ac:dyDescent="0.25">
      <c r="A45" s="13">
        <v>37</v>
      </c>
      <c r="B45" s="5">
        <v>26</v>
      </c>
      <c r="C45" s="5">
        <v>8</v>
      </c>
      <c r="D45" s="5"/>
      <c r="E45" s="5"/>
      <c r="F45" s="5" t="s">
        <v>8</v>
      </c>
      <c r="J45">
        <v>700</v>
      </c>
    </row>
    <row r="46" spans="1:11" x14ac:dyDescent="0.25">
      <c r="A46" s="1">
        <v>38</v>
      </c>
      <c r="D46">
        <v>29</v>
      </c>
      <c r="J46">
        <v>158</v>
      </c>
    </row>
    <row r="47" spans="1:11" x14ac:dyDescent="0.25">
      <c r="J47" s="11">
        <f>SUM(J44:J46)</f>
        <v>1551</v>
      </c>
    </row>
  </sheetData>
  <mergeCells count="4">
    <mergeCell ref="B1:E1"/>
    <mergeCell ref="K21:K25"/>
    <mergeCell ref="K28:K32"/>
    <mergeCell ref="K35:K3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4C4D5-801D-4D1B-AC8C-55B89F8719D9}">
  <dimension ref="B1:Q20"/>
  <sheetViews>
    <sheetView tabSelected="1" topLeftCell="H1" workbookViewId="0">
      <selection activeCell="I21" sqref="I21"/>
    </sheetView>
  </sheetViews>
  <sheetFormatPr baseColWidth="10" defaultRowHeight="15" x14ac:dyDescent="0.25"/>
  <cols>
    <col min="6" max="6" width="14.42578125" bestFit="1" customWidth="1"/>
  </cols>
  <sheetData>
    <row r="1" spans="2:17" x14ac:dyDescent="0.25">
      <c r="B1" s="16" t="s">
        <v>1</v>
      </c>
      <c r="C1" s="16"/>
      <c r="D1" s="16"/>
      <c r="E1" s="16"/>
    </row>
    <row r="2" spans="2:17" x14ac:dyDescent="0.25">
      <c r="B2" t="s">
        <v>2</v>
      </c>
      <c r="C2" s="2" t="s">
        <v>3</v>
      </c>
      <c r="D2" s="2" t="s">
        <v>4</v>
      </c>
      <c r="E2" s="2" t="s">
        <v>5</v>
      </c>
      <c r="F2" t="s">
        <v>6</v>
      </c>
    </row>
    <row r="3" spans="2:17" x14ac:dyDescent="0.25">
      <c r="B3">
        <v>179</v>
      </c>
      <c r="C3">
        <v>24</v>
      </c>
      <c r="D3">
        <v>19</v>
      </c>
      <c r="E3">
        <v>2</v>
      </c>
      <c r="F3" t="s">
        <v>7</v>
      </c>
      <c r="K3" s="16" t="s">
        <v>29</v>
      </c>
      <c r="L3" s="16"/>
      <c r="M3" s="16"/>
      <c r="N3" s="16"/>
      <c r="O3" s="16"/>
      <c r="P3" s="16"/>
      <c r="Q3" s="16"/>
    </row>
    <row r="4" spans="2:17" x14ac:dyDescent="0.25">
      <c r="B4">
        <v>43</v>
      </c>
      <c r="C4">
        <v>171</v>
      </c>
      <c r="D4">
        <v>9</v>
      </c>
      <c r="E4">
        <v>4</v>
      </c>
      <c r="F4" t="s">
        <v>8</v>
      </c>
    </row>
    <row r="5" spans="2:17" x14ac:dyDescent="0.25">
      <c r="B5">
        <v>17</v>
      </c>
      <c r="C5">
        <v>313</v>
      </c>
      <c r="D5">
        <v>3</v>
      </c>
      <c r="E5">
        <v>2</v>
      </c>
      <c r="F5" t="s">
        <v>8</v>
      </c>
    </row>
    <row r="6" spans="2:17" x14ac:dyDescent="0.25">
      <c r="B6">
        <v>8</v>
      </c>
      <c r="C6">
        <v>112</v>
      </c>
      <c r="D6">
        <v>17</v>
      </c>
      <c r="E6">
        <v>17</v>
      </c>
      <c r="F6" t="s">
        <v>8</v>
      </c>
    </row>
    <row r="7" spans="2:17" x14ac:dyDescent="0.25">
      <c r="B7">
        <v>76</v>
      </c>
      <c r="C7">
        <v>73</v>
      </c>
      <c r="D7">
        <v>1</v>
      </c>
      <c r="E7">
        <v>31</v>
      </c>
      <c r="F7" t="s">
        <v>8</v>
      </c>
      <c r="H7">
        <v>876</v>
      </c>
      <c r="I7" s="15" t="s">
        <v>30</v>
      </c>
    </row>
    <row r="8" spans="2:17" x14ac:dyDescent="0.25">
      <c r="B8">
        <v>238</v>
      </c>
      <c r="C8">
        <v>53</v>
      </c>
      <c r="D8">
        <v>17</v>
      </c>
      <c r="E8">
        <v>7</v>
      </c>
      <c r="F8" t="s">
        <v>9</v>
      </c>
      <c r="H8">
        <v>1551</v>
      </c>
      <c r="I8" s="15" t="s">
        <v>31</v>
      </c>
    </row>
    <row r="9" spans="2:17" x14ac:dyDescent="0.25">
      <c r="B9">
        <v>45</v>
      </c>
      <c r="C9">
        <v>185</v>
      </c>
      <c r="D9">
        <v>25</v>
      </c>
      <c r="E9">
        <v>28</v>
      </c>
      <c r="F9" t="s">
        <v>8</v>
      </c>
      <c r="H9">
        <v>120</v>
      </c>
      <c r="I9" s="15" t="s">
        <v>32</v>
      </c>
    </row>
    <row r="10" spans="2:17" x14ac:dyDescent="0.25">
      <c r="B10">
        <v>53</v>
      </c>
      <c r="C10">
        <v>28</v>
      </c>
      <c r="D10">
        <v>29</v>
      </c>
      <c r="E10">
        <v>35</v>
      </c>
      <c r="F10" t="s">
        <v>8</v>
      </c>
      <c r="H10">
        <v>177</v>
      </c>
      <c r="I10" s="15" t="s">
        <v>33</v>
      </c>
    </row>
    <row r="11" spans="2:17" x14ac:dyDescent="0.25">
      <c r="B11">
        <v>35</v>
      </c>
      <c r="C11">
        <v>184</v>
      </c>
      <c r="D11" s="5">
        <f>SUM(D3:D10)</f>
        <v>120</v>
      </c>
      <c r="E11">
        <v>16</v>
      </c>
      <c r="F11" t="s">
        <v>10</v>
      </c>
      <c r="H11">
        <f>SUM(H7:H10)</f>
        <v>2724</v>
      </c>
    </row>
    <row r="12" spans="2:17" x14ac:dyDescent="0.25">
      <c r="B12">
        <v>51</v>
      </c>
      <c r="C12">
        <v>250</v>
      </c>
      <c r="E12">
        <v>1</v>
      </c>
      <c r="F12" t="s">
        <v>11</v>
      </c>
    </row>
    <row r="13" spans="2:17" x14ac:dyDescent="0.25">
      <c r="B13">
        <v>105</v>
      </c>
      <c r="C13">
        <v>43</v>
      </c>
      <c r="E13">
        <v>34</v>
      </c>
      <c r="F13" t="s">
        <v>11</v>
      </c>
    </row>
    <row r="14" spans="2:17" x14ac:dyDescent="0.25">
      <c r="B14">
        <v>26</v>
      </c>
      <c r="C14">
        <v>55</v>
      </c>
      <c r="E14" s="5">
        <f>SUM(E3:E13)</f>
        <v>177</v>
      </c>
      <c r="F14" t="s">
        <v>12</v>
      </c>
    </row>
    <row r="15" spans="2:17" x14ac:dyDescent="0.25">
      <c r="B15" s="5">
        <f>SUM(B3:B14)</f>
        <v>876</v>
      </c>
      <c r="C15">
        <v>25</v>
      </c>
      <c r="F15" t="s">
        <v>12</v>
      </c>
    </row>
    <row r="16" spans="2:17" x14ac:dyDescent="0.25">
      <c r="C16">
        <v>27</v>
      </c>
      <c r="F16" t="s">
        <v>10</v>
      </c>
    </row>
    <row r="17" spans="3:6" x14ac:dyDescent="0.25">
      <c r="C17">
        <v>8</v>
      </c>
      <c r="F17" t="s">
        <v>8</v>
      </c>
    </row>
    <row r="18" spans="3:6" x14ac:dyDescent="0.25">
      <c r="C18" s="5">
        <f>SUM(C3:C17)</f>
        <v>1551</v>
      </c>
      <c r="F18" t="s">
        <v>8</v>
      </c>
    </row>
    <row r="19" spans="3:6" x14ac:dyDescent="0.25">
      <c r="C19" s="14">
        <f>AVERAGE(C3:C17)</f>
        <v>103.4</v>
      </c>
      <c r="F19" t="s">
        <v>8</v>
      </c>
    </row>
    <row r="20" spans="3:6" x14ac:dyDescent="0.25">
      <c r="C20" s="14">
        <f>STDEVA(C3,C4,C5,C6,C7,C8,C9,C10,C11,C12,C13,C14,C15,C16,C17)</f>
        <v>94.774770603030973</v>
      </c>
      <c r="F20" t="s">
        <v>8</v>
      </c>
    </row>
  </sheetData>
  <mergeCells count="2">
    <mergeCell ref="B1:E1"/>
    <mergeCell ref="K3:Q3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523F21-DCF9-4E66-9F10-3D4D45EC6ED6}">
  <dimension ref="B1:E31"/>
  <sheetViews>
    <sheetView topLeftCell="A40" workbookViewId="0">
      <selection activeCell="J11" sqref="J11"/>
    </sheetView>
  </sheetViews>
  <sheetFormatPr baseColWidth="10" defaultRowHeight="15" x14ac:dyDescent="0.25"/>
  <cols>
    <col min="3" max="3" width="12.5703125" customWidth="1"/>
    <col min="13" max="13" width="15.42578125" customWidth="1"/>
  </cols>
  <sheetData>
    <row r="1" spans="2:5" x14ac:dyDescent="0.25">
      <c r="B1" s="16" t="s">
        <v>15</v>
      </c>
      <c r="C1" s="16"/>
      <c r="D1" s="16" t="s">
        <v>16</v>
      </c>
      <c r="E1" s="16"/>
    </row>
    <row r="2" spans="2:5" x14ac:dyDescent="0.25">
      <c r="B2" s="1" t="s">
        <v>13</v>
      </c>
      <c r="C2" s="1" t="s">
        <v>14</v>
      </c>
      <c r="D2" t="s">
        <v>13</v>
      </c>
      <c r="E2" t="s">
        <v>14</v>
      </c>
    </row>
    <row r="3" spans="2:5" x14ac:dyDescent="0.25">
      <c r="B3">
        <v>11</v>
      </c>
      <c r="C3">
        <v>14.5</v>
      </c>
      <c r="D3">
        <v>7</v>
      </c>
      <c r="E3">
        <v>11.9</v>
      </c>
    </row>
    <row r="4" spans="2:5" x14ac:dyDescent="0.25">
      <c r="B4">
        <v>12</v>
      </c>
      <c r="C4">
        <v>14.5</v>
      </c>
      <c r="D4">
        <v>9.6</v>
      </c>
      <c r="E4">
        <v>13</v>
      </c>
    </row>
    <row r="5" spans="2:5" x14ac:dyDescent="0.25">
      <c r="B5">
        <v>11.8</v>
      </c>
      <c r="C5">
        <v>0</v>
      </c>
      <c r="D5">
        <v>9.5</v>
      </c>
      <c r="E5">
        <v>0</v>
      </c>
    </row>
    <row r="6" spans="2:5" x14ac:dyDescent="0.25">
      <c r="B6">
        <v>10.7</v>
      </c>
      <c r="C6">
        <v>12</v>
      </c>
      <c r="D6">
        <v>8</v>
      </c>
      <c r="E6">
        <v>14</v>
      </c>
    </row>
    <row r="7" spans="2:5" x14ac:dyDescent="0.25">
      <c r="B7">
        <v>10</v>
      </c>
      <c r="C7">
        <v>0</v>
      </c>
      <c r="D7">
        <v>8.8000000000000007</v>
      </c>
      <c r="E7">
        <v>13.3</v>
      </c>
    </row>
    <row r="8" spans="2:5" x14ac:dyDescent="0.25">
      <c r="B8">
        <v>9</v>
      </c>
      <c r="C8">
        <v>0</v>
      </c>
      <c r="D8">
        <v>11.5</v>
      </c>
      <c r="E8">
        <v>12.5</v>
      </c>
    </row>
    <row r="9" spans="2:5" x14ac:dyDescent="0.25">
      <c r="B9">
        <v>13.5</v>
      </c>
      <c r="C9">
        <v>0</v>
      </c>
      <c r="D9">
        <v>11.4</v>
      </c>
      <c r="E9">
        <v>0</v>
      </c>
    </row>
    <row r="10" spans="2:5" x14ac:dyDescent="0.25">
      <c r="B10">
        <v>12</v>
      </c>
      <c r="C10">
        <v>0</v>
      </c>
      <c r="D10">
        <v>10.5</v>
      </c>
      <c r="E10">
        <v>0</v>
      </c>
    </row>
    <row r="11" spans="2:5" x14ac:dyDescent="0.25">
      <c r="B11">
        <v>10.5</v>
      </c>
      <c r="C11">
        <v>14</v>
      </c>
      <c r="D11">
        <v>7.2</v>
      </c>
      <c r="E11">
        <v>0</v>
      </c>
    </row>
    <row r="12" spans="2:5" x14ac:dyDescent="0.25">
      <c r="B12">
        <v>14.9</v>
      </c>
      <c r="C12">
        <v>16</v>
      </c>
      <c r="D12">
        <v>6.9</v>
      </c>
      <c r="E12">
        <v>12.4</v>
      </c>
    </row>
    <row r="13" spans="2:5" x14ac:dyDescent="0.25">
      <c r="B13">
        <v>12.8</v>
      </c>
      <c r="C13">
        <v>13</v>
      </c>
      <c r="D13">
        <v>10.1</v>
      </c>
      <c r="E13">
        <v>0</v>
      </c>
    </row>
    <row r="14" spans="2:5" x14ac:dyDescent="0.25">
      <c r="B14">
        <v>12.3</v>
      </c>
      <c r="C14">
        <v>0</v>
      </c>
      <c r="D14">
        <v>10.5</v>
      </c>
      <c r="E14">
        <v>0</v>
      </c>
    </row>
    <row r="15" spans="2:5" x14ac:dyDescent="0.25">
      <c r="B15">
        <v>13</v>
      </c>
      <c r="C15">
        <v>13.4</v>
      </c>
      <c r="D15">
        <v>11.4</v>
      </c>
      <c r="E15">
        <v>16</v>
      </c>
    </row>
    <row r="16" spans="2:5" x14ac:dyDescent="0.25">
      <c r="B16">
        <v>11</v>
      </c>
      <c r="C16">
        <v>12.5</v>
      </c>
      <c r="D16">
        <v>10.7</v>
      </c>
      <c r="E16">
        <v>0</v>
      </c>
    </row>
    <row r="17" spans="2:5" x14ac:dyDescent="0.25">
      <c r="B17">
        <v>10</v>
      </c>
      <c r="C17">
        <v>0</v>
      </c>
      <c r="D17">
        <v>8.6999999999999993</v>
      </c>
      <c r="E17">
        <v>0</v>
      </c>
    </row>
    <row r="18" spans="2:5" x14ac:dyDescent="0.25">
      <c r="B18">
        <v>11</v>
      </c>
      <c r="C18">
        <v>14.6</v>
      </c>
      <c r="D18">
        <v>9</v>
      </c>
      <c r="E18">
        <v>12.5</v>
      </c>
    </row>
    <row r="19" spans="2:5" x14ac:dyDescent="0.25">
      <c r="B19">
        <v>9.9</v>
      </c>
      <c r="C19">
        <v>0</v>
      </c>
      <c r="D19">
        <v>9</v>
      </c>
      <c r="E19">
        <v>0</v>
      </c>
    </row>
    <row r="20" spans="2:5" x14ac:dyDescent="0.25">
      <c r="B20">
        <v>11</v>
      </c>
      <c r="C20">
        <v>0</v>
      </c>
      <c r="D20">
        <v>10.5</v>
      </c>
      <c r="E20">
        <v>0</v>
      </c>
    </row>
    <row r="21" spans="2:5" x14ac:dyDescent="0.25">
      <c r="B21">
        <v>13.7</v>
      </c>
      <c r="C21">
        <v>14.1</v>
      </c>
      <c r="D21">
        <v>8</v>
      </c>
      <c r="E21">
        <v>0</v>
      </c>
    </row>
    <row r="22" spans="2:5" x14ac:dyDescent="0.25">
      <c r="B22">
        <v>9.8000000000000007</v>
      </c>
      <c r="C22">
        <v>14</v>
      </c>
      <c r="D22">
        <v>9</v>
      </c>
      <c r="E22">
        <v>0</v>
      </c>
    </row>
    <row r="23" spans="2:5" x14ac:dyDescent="0.25">
      <c r="B23">
        <v>8</v>
      </c>
      <c r="C23">
        <v>11.3</v>
      </c>
      <c r="D23">
        <v>8.1</v>
      </c>
      <c r="E23">
        <v>0</v>
      </c>
    </row>
    <row r="24" spans="2:5" x14ac:dyDescent="0.25">
      <c r="B24">
        <v>12.5</v>
      </c>
      <c r="C24">
        <v>15.5</v>
      </c>
      <c r="D24">
        <v>10.4</v>
      </c>
      <c r="E24">
        <v>0</v>
      </c>
    </row>
    <row r="25" spans="2:5" x14ac:dyDescent="0.25">
      <c r="B25">
        <v>13</v>
      </c>
      <c r="C25">
        <v>16</v>
      </c>
      <c r="D25">
        <v>11.6</v>
      </c>
      <c r="E25">
        <v>0</v>
      </c>
    </row>
    <row r="26" spans="2:5" x14ac:dyDescent="0.25">
      <c r="B26">
        <v>11</v>
      </c>
      <c r="C26">
        <v>13.5</v>
      </c>
      <c r="D26">
        <v>9</v>
      </c>
      <c r="E26">
        <v>0</v>
      </c>
    </row>
    <row r="27" spans="2:5" x14ac:dyDescent="0.25">
      <c r="B27">
        <v>13.5</v>
      </c>
      <c r="C27">
        <v>17</v>
      </c>
      <c r="D27">
        <v>10.5</v>
      </c>
      <c r="E27">
        <v>0</v>
      </c>
    </row>
    <row r="28" spans="2:5" x14ac:dyDescent="0.25">
      <c r="B28">
        <v>7</v>
      </c>
      <c r="C28">
        <v>10.8</v>
      </c>
      <c r="D28">
        <v>10.5</v>
      </c>
      <c r="E28">
        <v>13</v>
      </c>
    </row>
    <row r="29" spans="2:5" x14ac:dyDescent="0.25">
      <c r="B29">
        <v>11.2</v>
      </c>
      <c r="C29">
        <v>15.5</v>
      </c>
      <c r="D29">
        <v>9</v>
      </c>
      <c r="E29">
        <v>0</v>
      </c>
    </row>
    <row r="30" spans="2:5" x14ac:dyDescent="0.25">
      <c r="B30">
        <v>11.5</v>
      </c>
      <c r="C30">
        <v>15.3</v>
      </c>
      <c r="D30">
        <v>9.6</v>
      </c>
      <c r="E30">
        <v>0</v>
      </c>
    </row>
    <row r="31" spans="2:5" x14ac:dyDescent="0.25">
      <c r="B31">
        <v>10</v>
      </c>
      <c r="C31">
        <v>14.7</v>
      </c>
      <c r="D31">
        <v>7</v>
      </c>
      <c r="E31">
        <v>10.8</v>
      </c>
    </row>
  </sheetData>
  <mergeCells count="2">
    <mergeCell ref="B1:C1"/>
    <mergeCell ref="D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4A361-9F70-4F0F-BCFD-C5D584F14F25}">
  <dimension ref="A2:F9"/>
  <sheetViews>
    <sheetView workbookViewId="0">
      <selection activeCell="F13" sqref="F13"/>
    </sheetView>
  </sheetViews>
  <sheetFormatPr baseColWidth="10" defaultRowHeight="15" x14ac:dyDescent="0.25"/>
  <cols>
    <col min="2" max="2" width="13.28515625" customWidth="1"/>
  </cols>
  <sheetData>
    <row r="2" spans="1:6" x14ac:dyDescent="0.25">
      <c r="C2" s="12" t="s">
        <v>20</v>
      </c>
    </row>
    <row r="3" spans="1:6" x14ac:dyDescent="0.25">
      <c r="A3" s="12" t="s">
        <v>21</v>
      </c>
    </row>
    <row r="4" spans="1:6" x14ac:dyDescent="0.25">
      <c r="A4" s="12" t="s">
        <v>22</v>
      </c>
    </row>
    <row r="6" spans="1:6" x14ac:dyDescent="0.25">
      <c r="F6" t="s">
        <v>25</v>
      </c>
    </row>
    <row r="7" spans="1:6" x14ac:dyDescent="0.25">
      <c r="B7" t="s">
        <v>20</v>
      </c>
      <c r="F7" s="12" t="s">
        <v>23</v>
      </c>
    </row>
    <row r="8" spans="1:6" x14ac:dyDescent="0.25">
      <c r="B8" t="s">
        <v>21</v>
      </c>
      <c r="F8" s="12" t="s">
        <v>24</v>
      </c>
    </row>
    <row r="9" spans="1:6" x14ac:dyDescent="0.25">
      <c r="B9" t="s">
        <v>22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FCB0A-D4E3-47DF-940E-D0682A133346}">
  <dimension ref="A1:A6"/>
  <sheetViews>
    <sheetView workbookViewId="0">
      <selection activeCell="E11" sqref="E11"/>
    </sheetView>
  </sheetViews>
  <sheetFormatPr baseColWidth="10" defaultRowHeight="15" x14ac:dyDescent="0.25"/>
  <sheetData>
    <row r="1" spans="1:1" x14ac:dyDescent="0.25">
      <c r="A1" s="12" t="s">
        <v>26</v>
      </c>
    </row>
    <row r="2" spans="1:1" x14ac:dyDescent="0.25">
      <c r="A2" s="12" t="s">
        <v>21</v>
      </c>
    </row>
    <row r="3" spans="1:1" x14ac:dyDescent="0.25">
      <c r="A3" s="12" t="s">
        <v>27</v>
      </c>
    </row>
    <row r="5" spans="1:1" x14ac:dyDescent="0.25">
      <c r="A5" s="12" t="s">
        <v>23</v>
      </c>
    </row>
    <row r="6" spans="1:1" x14ac:dyDescent="0.25">
      <c r="A6" s="12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semillas en heces</vt:lpstr>
      <vt:lpstr>GRAFICA PASTEL</vt:lpstr>
      <vt:lpstr>semillas germinadas</vt:lpstr>
      <vt:lpstr>Raovhabitatbioticas</vt:lpstr>
      <vt:lpstr>aovhabitatabioticas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Lucila Armenta</dc:creator>
  <cp:lastModifiedBy>Lucila Armenta</cp:lastModifiedBy>
  <dcterms:created xsi:type="dcterms:W3CDTF">2017-09-25T16:23:11Z</dcterms:created>
  <dcterms:modified xsi:type="dcterms:W3CDTF">2019-07-01T19:11:01Z</dcterms:modified>
</cp:coreProperties>
</file>